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onumentacademy-my.sharepoint.com/personal/mbrocklehurst_monumentacademy_net/Documents/P-Drive/Human Resources/Payroll Review/FY22-23/2022 09 September payroll/"/>
    </mc:Choice>
  </mc:AlternateContent>
  <xr:revisionPtr revIDLastSave="28" documentId="8_{5196BB27-72A0-431B-A29E-93D791D99F55}" xr6:coauthVersionLast="47" xr6:coauthVersionMax="47" xr10:uidLastSave="{C37E2C47-BE7A-4F05-A471-98688716A40B}"/>
  <bookViews>
    <workbookView xWindow="-120" yWindow="-120" windowWidth="29040" windowHeight="15840" xr2:uid="{00000000-000D-0000-FFFF-FFFF00000000}"/>
  </bookViews>
  <sheets>
    <sheet name="August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" l="1"/>
  <c r="B58" i="1" s="1"/>
  <c r="C65" i="1"/>
  <c r="G47" i="1"/>
  <c r="G36" i="1"/>
  <c r="G37" i="1" s="1"/>
  <c r="I40" i="1" s="1"/>
  <c r="G25" i="1"/>
  <c r="G12" i="1"/>
  <c r="G11" i="1"/>
  <c r="G10" i="1"/>
  <c r="G14" i="1"/>
  <c r="G15" i="1" s="1"/>
  <c r="G13" i="1"/>
  <c r="G56" i="1"/>
  <c r="G55" i="1"/>
  <c r="G54" i="1"/>
  <c r="G46" i="1"/>
  <c r="G45" i="1"/>
  <c r="G44" i="1"/>
  <c r="G43" i="1"/>
  <c r="G35" i="1"/>
  <c r="G34" i="1"/>
  <c r="G33" i="1"/>
  <c r="G32" i="1"/>
  <c r="G24" i="1"/>
  <c r="G23" i="1"/>
  <c r="G22" i="1"/>
  <c r="G21" i="1"/>
  <c r="I26" i="1"/>
  <c r="G27" i="1" s="1"/>
  <c r="I28" i="1"/>
  <c r="B21" i="1"/>
  <c r="B22" i="1" s="1"/>
  <c r="B23" i="1" s="1"/>
  <c r="B24" i="1" s="1"/>
  <c r="B25" i="1" s="1"/>
  <c r="B32" i="1" s="1"/>
  <c r="B33" i="1" s="1"/>
  <c r="B34" i="1" s="1"/>
  <c r="B35" i="1" s="1"/>
  <c r="B36" i="1" s="1"/>
  <c r="B43" i="1" s="1"/>
  <c r="B44" i="1" s="1"/>
  <c r="B45" i="1" s="1"/>
  <c r="B46" i="1" s="1"/>
  <c r="B47" i="1" s="1"/>
  <c r="B54" i="1" s="1"/>
  <c r="B55" i="1" s="1"/>
  <c r="B56" i="1" s="1"/>
  <c r="I39" i="1"/>
  <c r="I17" i="1"/>
  <c r="I50" i="1"/>
  <c r="I61" i="1"/>
  <c r="I15" i="1"/>
  <c r="G16" i="1" s="1"/>
  <c r="I37" i="1"/>
  <c r="G38" i="1" s="1"/>
  <c r="G48" i="1"/>
  <c r="I51" i="1" s="1"/>
  <c r="I48" i="1"/>
  <c r="G49" i="1" s="1"/>
  <c r="G59" i="1"/>
  <c r="I59" i="1"/>
  <c r="G60" i="1" s="1"/>
  <c r="B86" i="1"/>
  <c r="H86" i="1" s="1"/>
  <c r="I38" i="1"/>
  <c r="I49" i="1"/>
  <c r="I60" i="1"/>
  <c r="I27" i="1"/>
  <c r="I16" i="1"/>
  <c r="B71" i="1" l="1"/>
  <c r="B72" i="1"/>
  <c r="G39" i="1"/>
  <c r="G26" i="1"/>
  <c r="I29" i="1" s="1"/>
  <c r="G28" i="1"/>
  <c r="I18" i="1"/>
  <c r="G17" i="1" s="1"/>
  <c r="I62" i="1"/>
  <c r="G61" i="1" s="1"/>
  <c r="G50" i="1"/>
  <c r="C64" i="1" l="1"/>
  <c r="B85" i="1" s="1"/>
  <c r="H85" i="1" s="1"/>
  <c r="H87" i="1" s="1"/>
  <c r="F90" i="1" s="1"/>
  <c r="F98" i="1" s="1"/>
</calcChain>
</file>

<file path=xl/sharedStrings.xml><?xml version="1.0" encoding="utf-8"?>
<sst xmlns="http://schemas.openxmlformats.org/spreadsheetml/2006/main" count="198" uniqueCount="63">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</sst>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\(0.00\)"/>
    <numFmt numFmtId="165" formatCode="[$-409]mmmm\-yy;@"/>
    <numFmt numFmtId="166" formatCode="m/d/yyyy;@"/>
    <numFmt numFmtId="167" formatCode="[$-409]h:mm\ AM/PM;@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CF305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3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2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ill="1"/>
    <xf numFmtId="165" fontId="0" fillId="0" borderId="0" xfId="0" applyNumberFormat="1" applyFill="1" applyBorder="1"/>
    <xf numFmtId="0" fontId="2" fillId="0" borderId="3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6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0" fontId="4" fillId="0" borderId="15" xfId="0" applyFont="1" applyBorder="1"/>
    <xf numFmtId="0" fontId="0" fillId="0" borderId="7" xfId="0" applyBorder="1"/>
    <xf numFmtId="0" fontId="4" fillId="0" borderId="9" xfId="0" applyFont="1" applyBorder="1"/>
    <xf numFmtId="0" fontId="2" fillId="0" borderId="16" xfId="0" applyFont="1" applyBorder="1"/>
    <xf numFmtId="0" fontId="0" fillId="0" borderId="9" xfId="0" applyBorder="1"/>
    <xf numFmtId="0" fontId="1" fillId="0" borderId="9" xfId="0" applyFont="1" applyFill="1" applyBorder="1"/>
    <xf numFmtId="0" fontId="0" fillId="0" borderId="11" xfId="0" applyBorder="1"/>
    <xf numFmtId="0" fontId="0" fillId="0" borderId="17" xfId="0" applyBorder="1"/>
    <xf numFmtId="0" fontId="1" fillId="0" borderId="15" xfId="0" applyFont="1" applyFill="1" applyBorder="1"/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>
      <alignment horizontal="right"/>
    </xf>
    <xf numFmtId="0" fontId="0" fillId="0" borderId="18" xfId="0" applyBorder="1"/>
    <xf numFmtId="0" fontId="0" fillId="2" borderId="0" xfId="0" applyFill="1" applyBorder="1"/>
    <xf numFmtId="0" fontId="1" fillId="2" borderId="0" xfId="0" applyFont="1" applyFill="1" applyBorder="1"/>
    <xf numFmtId="0" fontId="5" fillId="0" borderId="3" xfId="0" applyFont="1" applyBorder="1"/>
    <xf numFmtId="0" fontId="1" fillId="2" borderId="3" xfId="0" applyFont="1" applyFill="1" applyBorder="1"/>
    <xf numFmtId="164" fontId="0" fillId="0" borderId="3" xfId="0" applyNumberFormat="1" applyFill="1" applyBorder="1"/>
    <xf numFmtId="164" fontId="1" fillId="0" borderId="3" xfId="0" applyNumberFormat="1" applyFont="1" applyFill="1" applyBorder="1"/>
    <xf numFmtId="164" fontId="2" fillId="0" borderId="3" xfId="0" applyNumberFormat="1" applyFont="1" applyBorder="1"/>
    <xf numFmtId="0" fontId="5" fillId="0" borderId="18" xfId="0" applyFont="1" applyBorder="1"/>
    <xf numFmtId="0" fontId="0" fillId="0" borderId="19" xfId="0" applyBorder="1"/>
    <xf numFmtId="0" fontId="2" fillId="0" borderId="20" xfId="0" applyFont="1" applyFill="1" applyBorder="1"/>
    <xf numFmtId="0" fontId="2" fillId="0" borderId="21" xfId="0" applyFont="1" applyBorder="1"/>
    <xf numFmtId="0" fontId="0" fillId="2" borderId="1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11" xfId="0" applyFont="1" applyBorder="1"/>
    <xf numFmtId="0" fontId="6" fillId="0" borderId="6" xfId="0" applyFont="1" applyBorder="1"/>
    <xf numFmtId="0" fontId="0" fillId="0" borderId="6" xfId="0" applyFill="1" applyBorder="1"/>
    <xf numFmtId="0" fontId="0" fillId="0" borderId="15" xfId="0" applyBorder="1"/>
    <xf numFmtId="166" fontId="0" fillId="3" borderId="3" xfId="0" applyNumberFormat="1" applyFill="1" applyBorder="1"/>
    <xf numFmtId="167" fontId="0" fillId="3" borderId="3" xfId="0" applyNumberFormat="1" applyFill="1" applyBorder="1"/>
    <xf numFmtId="2" fontId="0" fillId="3" borderId="3" xfId="0" applyNumberFormat="1" applyFill="1" applyBorder="1"/>
    <xf numFmtId="0" fontId="0" fillId="3" borderId="4" xfId="0" applyFill="1" applyBorder="1"/>
    <xf numFmtId="164" fontId="0" fillId="4" borderId="3" xfId="0" applyNumberFormat="1" applyFill="1" applyBorder="1"/>
    <xf numFmtId="0" fontId="2" fillId="4" borderId="15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5" borderId="8" xfId="0" applyFont="1" applyFill="1" applyBorder="1"/>
    <xf numFmtId="164" fontId="0" fillId="5" borderId="3" xfId="0" applyNumberFormat="1" applyFill="1" applyBorder="1"/>
    <xf numFmtId="0" fontId="2" fillId="6" borderId="7" xfId="0" applyFont="1" applyFill="1" applyBorder="1"/>
    <xf numFmtId="164" fontId="0" fillId="6" borderId="3" xfId="0" applyNumberFormat="1" applyFill="1" applyBorder="1"/>
    <xf numFmtId="0" fontId="2" fillId="4" borderId="6" xfId="0" applyFont="1" applyFill="1" applyBorder="1"/>
    <xf numFmtId="0" fontId="2" fillId="4" borderId="17" xfId="0" applyFont="1" applyFill="1" applyBorder="1"/>
    <xf numFmtId="0" fontId="0" fillId="7" borderId="0" xfId="0" applyFill="1"/>
    <xf numFmtId="0" fontId="0" fillId="0" borderId="22" xfId="0" applyFill="1" applyBorder="1"/>
    <xf numFmtId="0" fontId="6" fillId="3" borderId="4" xfId="0" applyFont="1" applyFill="1" applyBorder="1"/>
    <xf numFmtId="164" fontId="0" fillId="0" borderId="6" xfId="0" applyNumberFormat="1" applyBorder="1"/>
    <xf numFmtId="164" fontId="0" fillId="0" borderId="23" xfId="0" applyNumberFormat="1" applyBorder="1"/>
    <xf numFmtId="164" fontId="8" fillId="0" borderId="3" xfId="0" applyNumberFormat="1" applyFont="1" applyBorder="1"/>
    <xf numFmtId="0" fontId="8" fillId="0" borderId="3" xfId="0" applyFont="1" applyBorder="1"/>
    <xf numFmtId="2" fontId="6" fillId="3" borderId="3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7" borderId="0" xfId="0" applyFont="1" applyFill="1"/>
    <xf numFmtId="167" fontId="0" fillId="9" borderId="3" xfId="0" applyNumberFormat="1" applyFill="1" applyBorder="1"/>
    <xf numFmtId="167" fontId="0" fillId="9" borderId="5" xfId="0" applyNumberFormat="1" applyFill="1" applyBorder="1"/>
    <xf numFmtId="2" fontId="0" fillId="9" borderId="5" xfId="0" applyNumberFormat="1" applyFill="1" applyBorder="1" applyAlignment="1">
      <alignment horizontal="center"/>
    </xf>
    <xf numFmtId="167" fontId="0" fillId="9" borderId="24" xfId="0" applyNumberFormat="1" applyFill="1" applyBorder="1"/>
    <xf numFmtId="167" fontId="0" fillId="9" borderId="14" xfId="0" applyNumberFormat="1" applyFill="1" applyBorder="1"/>
    <xf numFmtId="2" fontId="0" fillId="9" borderId="14" xfId="0" applyNumberFormat="1" applyFill="1" applyBorder="1" applyAlignment="1">
      <alignment horizontal="center"/>
    </xf>
    <xf numFmtId="2" fontId="7" fillId="0" borderId="3" xfId="0" applyNumberFormat="1" applyFont="1" applyBorder="1"/>
    <xf numFmtId="0" fontId="2" fillId="0" borderId="3" xfId="0" applyFont="1" applyBorder="1" applyAlignment="1"/>
    <xf numFmtId="0" fontId="1" fillId="8" borderId="6" xfId="0" applyFont="1" applyFill="1" applyBorder="1" applyAlignment="1">
      <alignment horizontal="center" vertical="center"/>
    </xf>
    <xf numFmtId="0" fontId="2" fillId="0" borderId="25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="130" zoomScaleNormal="130" workbookViewId="0">
      <selection activeCell="B60" sqref="B60"/>
    </sheetView>
  </sheetViews>
  <sheetFormatPr defaultColWidth="8.7109375" defaultRowHeight="12.75" x14ac:dyDescent="0.2"/>
  <cols>
    <col min="1" max="2" width="10.140625" customWidth="1"/>
    <col min="3" max="3" width="11.7109375" customWidth="1"/>
    <col min="4" max="4" width="13.7109375" customWidth="1"/>
    <col min="5" max="5" width="11.7109375" customWidth="1"/>
    <col min="6" max="6" width="13.42578125" customWidth="1"/>
    <col min="7" max="7" width="15" customWidth="1"/>
    <col min="8" max="8" width="16.7109375" customWidth="1"/>
    <col min="9" max="9" width="15.140625" customWidth="1"/>
  </cols>
  <sheetData>
    <row r="1" spans="1:10" ht="13.5" thickBot="1" x14ac:dyDescent="0.25">
      <c r="A1" s="14"/>
      <c r="B1" s="19"/>
      <c r="C1" s="19"/>
      <c r="D1" s="19"/>
      <c r="E1" s="19"/>
      <c r="F1" s="19"/>
      <c r="G1" s="19"/>
    </row>
    <row r="2" spans="1:10" ht="16.899999999999999" customHeight="1" thickBot="1" x14ac:dyDescent="0.25">
      <c r="B2" s="19"/>
      <c r="C2" s="20"/>
      <c r="D2" s="19"/>
      <c r="E2" s="19"/>
      <c r="F2" s="58" t="s">
        <v>21</v>
      </c>
      <c r="G2" s="76" t="s">
        <v>38</v>
      </c>
      <c r="H2" s="81" t="s">
        <v>54</v>
      </c>
      <c r="I2" s="79" t="s">
        <v>55</v>
      </c>
    </row>
    <row r="3" spans="1:10" ht="16.899999999999999" customHeight="1" x14ac:dyDescent="0.2">
      <c r="A3" s="3" t="s">
        <v>10</v>
      </c>
      <c r="B3" s="87"/>
      <c r="C3" s="74"/>
      <c r="D3" s="74"/>
      <c r="E3" s="74"/>
      <c r="G3" s="77" t="s">
        <v>39</v>
      </c>
      <c r="H3" s="3"/>
      <c r="I3" s="25"/>
    </row>
    <row r="4" spans="1:10" ht="16.899999999999999" customHeight="1" thickBot="1" x14ac:dyDescent="0.25">
      <c r="B4" t="s">
        <v>17</v>
      </c>
      <c r="F4" s="3"/>
      <c r="G4" s="78" t="s">
        <v>56</v>
      </c>
      <c r="H4" s="83"/>
      <c r="I4" s="84"/>
      <c r="J4" s="18"/>
    </row>
    <row r="5" spans="1:10" ht="16.899999999999999" customHeight="1" x14ac:dyDescent="0.2"/>
    <row r="6" spans="1:10" ht="16.899999999999999" customHeight="1" x14ac:dyDescent="0.2">
      <c r="A6" t="s">
        <v>24</v>
      </c>
      <c r="B6" s="87"/>
      <c r="C6" s="74"/>
      <c r="D6" s="74"/>
      <c r="E6" s="74"/>
      <c r="F6" s="12" t="s">
        <v>26</v>
      </c>
      <c r="G6" s="87"/>
      <c r="H6" s="13" t="s">
        <v>25</v>
      </c>
      <c r="I6" s="6">
        <v>44805</v>
      </c>
    </row>
    <row r="7" spans="1:10" ht="16.899999999999999" customHeight="1" x14ac:dyDescent="0.2">
      <c r="G7" s="3"/>
      <c r="H7" s="10"/>
      <c r="I7" s="10"/>
    </row>
    <row r="8" spans="1:10" ht="16.899999999999999" customHeight="1" x14ac:dyDescent="0.2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10" ht="16.899999999999999" customHeight="1" x14ac:dyDescent="0.2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10" ht="16.899999999999999" customHeight="1" x14ac:dyDescent="0.2">
      <c r="A10" s="4" t="s">
        <v>1</v>
      </c>
      <c r="B10" s="71"/>
      <c r="C10" s="96"/>
      <c r="D10" s="97"/>
      <c r="E10" s="97"/>
      <c r="F10" s="97"/>
      <c r="G10" s="73">
        <f t="shared" ref="G10:G12" si="0">(((F10-C10)*1440)-((E10-D10)*1440))/60</f>
        <v>0</v>
      </c>
      <c r="H10" s="98"/>
      <c r="I10" s="73"/>
    </row>
    <row r="11" spans="1:10" ht="16.899999999999999" customHeight="1" x14ac:dyDescent="0.2">
      <c r="A11" s="4" t="s">
        <v>2</v>
      </c>
      <c r="B11" s="71"/>
      <c r="C11" s="99"/>
      <c r="D11" s="100"/>
      <c r="E11" s="100"/>
      <c r="F11" s="100"/>
      <c r="G11" s="73">
        <f t="shared" si="0"/>
        <v>0</v>
      </c>
      <c r="H11" s="101"/>
      <c r="I11" s="73"/>
    </row>
    <row r="12" spans="1:10" ht="16.899999999999999" customHeight="1" x14ac:dyDescent="0.2">
      <c r="A12" s="4" t="s">
        <v>3</v>
      </c>
      <c r="B12" s="71"/>
      <c r="C12" s="97"/>
      <c r="D12" s="97"/>
      <c r="E12" s="97"/>
      <c r="F12" s="100"/>
      <c r="G12" s="73">
        <f t="shared" si="0"/>
        <v>0</v>
      </c>
      <c r="H12" s="100"/>
      <c r="I12" s="73"/>
    </row>
    <row r="13" spans="1:10" ht="16.899999999999999" customHeight="1" x14ac:dyDescent="0.2">
      <c r="A13" s="4" t="s">
        <v>4</v>
      </c>
      <c r="B13" s="71">
        <v>44805</v>
      </c>
      <c r="C13" s="100"/>
      <c r="D13" s="100"/>
      <c r="E13" s="97"/>
      <c r="F13" s="100"/>
      <c r="G13" s="73">
        <f>(((F13-C13)*1440)-((E13-D13)*1440))/60</f>
        <v>0</v>
      </c>
      <c r="H13" s="100"/>
      <c r="I13" s="73"/>
    </row>
    <row r="14" spans="1:10" ht="16.899999999999999" customHeight="1" x14ac:dyDescent="0.2">
      <c r="A14" s="4" t="s">
        <v>5</v>
      </c>
      <c r="B14" s="71">
        <v>44806</v>
      </c>
      <c r="C14" s="100"/>
      <c r="D14" s="100"/>
      <c r="E14" s="97"/>
      <c r="F14" s="72"/>
      <c r="G14" s="73">
        <f>(((F14-C14)*1440)-((E14-D14)*1440))/60</f>
        <v>0</v>
      </c>
      <c r="H14" s="92"/>
      <c r="I14" s="73"/>
    </row>
    <row r="15" spans="1:10" ht="16.899999999999999" customHeight="1" x14ac:dyDescent="0.2">
      <c r="A15" s="86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5">
        <f>SUMIF(H10:H14,"=S",I10:I14)+SUMIF(H10:H14,"=H",I10:I14)+SUMIF(H10:H14,"=SN",I10:I14)</f>
        <v>0</v>
      </c>
    </row>
    <row r="16" spans="1:10" ht="16.899999999999999" customHeight="1" x14ac:dyDescent="0.2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2">
        <f>SUMIF(H10:H14,"=CE",I10:I14)</f>
        <v>0</v>
      </c>
    </row>
    <row r="17" spans="1:9" ht="16.899999999999999" customHeight="1" x14ac:dyDescent="0.2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80">
        <f>SUMIF(H10:H14,"=CU",I10:I14)</f>
        <v>0</v>
      </c>
    </row>
    <row r="18" spans="1:9" ht="16.899999999999999" customHeight="1" x14ac:dyDescent="0.2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899999999999999" customHeight="1" x14ac:dyDescent="0.2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899999999999999" customHeight="1" x14ac:dyDescent="0.2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899999999999999" customHeight="1" x14ac:dyDescent="0.2">
      <c r="A21" s="4" t="s">
        <v>1</v>
      </c>
      <c r="B21" s="71">
        <f>B14+3</f>
        <v>44809</v>
      </c>
      <c r="C21" s="97"/>
      <c r="D21" s="97"/>
      <c r="E21" s="97"/>
      <c r="F21" s="97"/>
      <c r="G21" s="73">
        <f>(((F21-C21)*1440)-((E21-D21)*1440))/60</f>
        <v>0</v>
      </c>
      <c r="H21" s="98"/>
      <c r="I21" s="73"/>
    </row>
    <row r="22" spans="1:9" ht="16.899999999999999" customHeight="1" x14ac:dyDescent="0.2">
      <c r="A22" s="4" t="s">
        <v>2</v>
      </c>
      <c r="B22" s="71">
        <f>B21+1</f>
        <v>44810</v>
      </c>
      <c r="C22" s="100"/>
      <c r="D22" s="100"/>
      <c r="E22" s="100"/>
      <c r="F22" s="100"/>
      <c r="G22" s="73">
        <f>(((F22-C22)*1440)-((E22-D22)*1440))/60</f>
        <v>0</v>
      </c>
      <c r="H22" s="98"/>
      <c r="I22" s="73"/>
    </row>
    <row r="23" spans="1:9" ht="16.899999999999999" customHeight="1" x14ac:dyDescent="0.2">
      <c r="A23" s="4" t="s">
        <v>3</v>
      </c>
      <c r="B23" s="71">
        <f>B22+1</f>
        <v>44811</v>
      </c>
      <c r="C23" s="100"/>
      <c r="D23" s="100"/>
      <c r="E23" s="100"/>
      <c r="F23" s="100"/>
      <c r="G23" s="73">
        <f>(((F23-C23)*1440)-((E23-D23)*1440))/60</f>
        <v>0</v>
      </c>
      <c r="H23" s="98"/>
      <c r="I23" s="73"/>
    </row>
    <row r="24" spans="1:9" ht="16.899999999999999" customHeight="1" x14ac:dyDescent="0.2">
      <c r="A24" s="4" t="s">
        <v>4</v>
      </c>
      <c r="B24" s="71">
        <f>B23+1</f>
        <v>44812</v>
      </c>
      <c r="C24" s="100"/>
      <c r="D24" s="100"/>
      <c r="E24" s="100"/>
      <c r="F24" s="100"/>
      <c r="G24" s="73">
        <f>(((F24-C24)*1440)-((E24-D24)*1440))/60</f>
        <v>0</v>
      </c>
      <c r="H24" s="98"/>
      <c r="I24" s="73" t="s">
        <v>29</v>
      </c>
    </row>
    <row r="25" spans="1:9" ht="16.899999999999999" customHeight="1" x14ac:dyDescent="0.2">
      <c r="A25" s="4" t="s">
        <v>5</v>
      </c>
      <c r="B25" s="71">
        <f>B24+1</f>
        <v>44813</v>
      </c>
      <c r="C25" s="72"/>
      <c r="D25" s="72"/>
      <c r="E25" s="72"/>
      <c r="F25" s="72"/>
      <c r="G25" s="73">
        <f>(((F25-C25)*1440)-((E25-D25)*1440))/60</f>
        <v>0</v>
      </c>
      <c r="H25" s="92"/>
      <c r="I25" s="73"/>
    </row>
    <row r="26" spans="1:9" ht="16.899999999999999" customHeight="1" x14ac:dyDescent="0.2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5">
        <f>SUMIF(H21:H25,"=S",I21:I25)+SUMIF(H21:H25,"=H",I21:I25)+SUMIF(H21:H25,"=SN",I21:I25)</f>
        <v>0</v>
      </c>
    </row>
    <row r="27" spans="1:9" ht="16.899999999999999" customHeight="1" x14ac:dyDescent="0.2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2">
        <f>SUMIF(H21:H25,"=CE",I21:I25)</f>
        <v>0</v>
      </c>
    </row>
    <row r="28" spans="1:9" ht="16.899999999999999" customHeight="1" x14ac:dyDescent="0.2">
      <c r="A28" s="3"/>
      <c r="E28" s="16"/>
      <c r="F28" s="35" t="s">
        <v>51</v>
      </c>
      <c r="G28" s="5">
        <f>SUM(G27,G26)</f>
        <v>0</v>
      </c>
      <c r="H28" s="54" t="s">
        <v>52</v>
      </c>
      <c r="I28" s="80">
        <f>SUMIF(H21:H25,"=CU",I21:I25)</f>
        <v>0</v>
      </c>
    </row>
    <row r="29" spans="1:9" ht="16.899999999999999" customHeight="1" x14ac:dyDescent="0.2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899999999999999" customHeight="1" x14ac:dyDescent="0.2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899999999999999" customHeight="1" x14ac:dyDescent="0.2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899999999999999" customHeight="1" x14ac:dyDescent="0.2">
      <c r="A32" s="4" t="s">
        <v>1</v>
      </c>
      <c r="B32" s="71">
        <f>B25+3</f>
        <v>44816</v>
      </c>
      <c r="C32" s="97"/>
      <c r="D32" s="97"/>
      <c r="E32" s="97"/>
      <c r="F32" s="97"/>
      <c r="G32" s="73">
        <f>(((F32-C32)*1440)-((E32-D32)*1440))/60</f>
        <v>0</v>
      </c>
      <c r="H32" s="98"/>
      <c r="I32" s="73"/>
    </row>
    <row r="33" spans="1:9" ht="16.899999999999999" customHeight="1" x14ac:dyDescent="0.2">
      <c r="A33" s="4" t="s">
        <v>2</v>
      </c>
      <c r="B33" s="71">
        <f>B32+1</f>
        <v>44817</v>
      </c>
      <c r="C33" s="100"/>
      <c r="D33" s="100"/>
      <c r="E33" s="100"/>
      <c r="F33" s="100"/>
      <c r="G33" s="73">
        <f>(((F33-C33)*1440)-((E33-D33)*1440))/60</f>
        <v>0</v>
      </c>
      <c r="H33" s="98"/>
      <c r="I33" s="73"/>
    </row>
    <row r="34" spans="1:9" ht="16.899999999999999" customHeight="1" x14ac:dyDescent="0.2">
      <c r="A34" s="4" t="s">
        <v>3</v>
      </c>
      <c r="B34" s="71">
        <f>B33+1</f>
        <v>44818</v>
      </c>
      <c r="C34" s="100"/>
      <c r="D34" s="100"/>
      <c r="E34" s="100"/>
      <c r="F34" s="100"/>
      <c r="G34" s="73">
        <f>(((F34-C34)*1440)-((E34-D34)*1440))/60</f>
        <v>0</v>
      </c>
      <c r="H34" s="98"/>
      <c r="I34" s="73"/>
    </row>
    <row r="35" spans="1:9" ht="16.899999999999999" customHeight="1" x14ac:dyDescent="0.2">
      <c r="A35" s="4" t="s">
        <v>4</v>
      </c>
      <c r="B35" s="71">
        <f>B34+1</f>
        <v>44819</v>
      </c>
      <c r="C35" s="100"/>
      <c r="D35" s="100"/>
      <c r="E35" s="100"/>
      <c r="F35" s="100"/>
      <c r="G35" s="73">
        <f>(((F35-C35)*1440)-((E35-D35)*1440))/60</f>
        <v>0</v>
      </c>
      <c r="H35" s="98"/>
      <c r="I35" s="73"/>
    </row>
    <row r="36" spans="1:9" ht="16.899999999999999" customHeight="1" x14ac:dyDescent="0.2">
      <c r="A36" s="4" t="s">
        <v>5</v>
      </c>
      <c r="B36" s="71">
        <f>B35+1</f>
        <v>44820</v>
      </c>
      <c r="C36" s="72"/>
      <c r="D36" s="72"/>
      <c r="E36" s="72"/>
      <c r="F36" s="72"/>
      <c r="G36" s="73">
        <f>(((F36-C36)*1440)-((E36-D36)*1440))/60</f>
        <v>0</v>
      </c>
      <c r="H36" s="92"/>
      <c r="I36" s="73"/>
    </row>
    <row r="37" spans="1:9" ht="16.899999999999999" customHeight="1" x14ac:dyDescent="0.2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5">
        <f>SUMIF(H32:H36,"=S",I32:I36)+SUMIF(H32:H36,"=H",I32:I36)+SUMIF(H32:H36,"=SN",I32:I36)</f>
        <v>0</v>
      </c>
    </row>
    <row r="38" spans="1:9" ht="16.899999999999999" customHeight="1" x14ac:dyDescent="0.2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2">
        <f>SUMIF(H32:H36,"=CE",I32:I36)</f>
        <v>0</v>
      </c>
    </row>
    <row r="39" spans="1:9" ht="16.899999999999999" customHeight="1" x14ac:dyDescent="0.2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80">
        <f>SUMIF(H32:H36,"=CU",I32:I36)</f>
        <v>0</v>
      </c>
    </row>
    <row r="40" spans="1:9" ht="16.899999999999999" customHeight="1" x14ac:dyDescent="0.2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899999999999999" customHeight="1" x14ac:dyDescent="0.2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899999999999999" customHeight="1" x14ac:dyDescent="0.2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899999999999999" customHeight="1" x14ac:dyDescent="0.2">
      <c r="A43" s="4" t="s">
        <v>1</v>
      </c>
      <c r="B43" s="71">
        <f>B36+3</f>
        <v>44823</v>
      </c>
      <c r="C43" s="97"/>
      <c r="D43" s="97"/>
      <c r="E43" s="97"/>
      <c r="F43" s="97"/>
      <c r="G43" s="73">
        <f>(((F43-C43)*1440)-((E43-D43)*1440))/60</f>
        <v>0</v>
      </c>
      <c r="H43" s="98"/>
      <c r="I43" s="73"/>
    </row>
    <row r="44" spans="1:9" ht="16.899999999999999" customHeight="1" x14ac:dyDescent="0.2">
      <c r="A44" s="4" t="s">
        <v>2</v>
      </c>
      <c r="B44" s="71">
        <f>B43+1</f>
        <v>44824</v>
      </c>
      <c r="C44" s="100"/>
      <c r="D44" s="100"/>
      <c r="E44" s="100"/>
      <c r="F44" s="100"/>
      <c r="G44" s="73">
        <f>(((F44-C44)*1440)-((E44-D44)*1440))/60</f>
        <v>0</v>
      </c>
      <c r="H44" s="98"/>
      <c r="I44" s="73"/>
    </row>
    <row r="45" spans="1:9" ht="16.899999999999999" customHeight="1" x14ac:dyDescent="0.2">
      <c r="A45" s="4" t="s">
        <v>3</v>
      </c>
      <c r="B45" s="71">
        <f>B44+1</f>
        <v>44825</v>
      </c>
      <c r="C45" s="100"/>
      <c r="D45" s="100"/>
      <c r="E45" s="100"/>
      <c r="F45" s="100"/>
      <c r="G45" s="73">
        <f>(((F45-C45)*1440)-((E45-D45)*1440))/60</f>
        <v>0</v>
      </c>
      <c r="H45" s="98"/>
      <c r="I45" s="73"/>
    </row>
    <row r="46" spans="1:9" ht="16.899999999999999" customHeight="1" x14ac:dyDescent="0.2">
      <c r="A46" s="4" t="s">
        <v>4</v>
      </c>
      <c r="B46" s="71">
        <f>B45+1</f>
        <v>44826</v>
      </c>
      <c r="C46" s="100"/>
      <c r="D46" s="100"/>
      <c r="E46" s="100"/>
      <c r="F46" s="100"/>
      <c r="G46" s="73">
        <f>(((F46-C46)*1440)-((E46-D46)*1440))/60</f>
        <v>0</v>
      </c>
      <c r="H46" s="98"/>
      <c r="I46" s="73"/>
    </row>
    <row r="47" spans="1:9" ht="16.899999999999999" customHeight="1" x14ac:dyDescent="0.2">
      <c r="A47" s="4" t="s">
        <v>5</v>
      </c>
      <c r="B47" s="71">
        <f>B46+1</f>
        <v>44827</v>
      </c>
      <c r="C47" s="72"/>
      <c r="D47" s="72"/>
      <c r="E47" s="72"/>
      <c r="F47" s="72"/>
      <c r="G47" s="73">
        <f>(((F47-C47)*1440)-((E47-D47)*1440))/60</f>
        <v>0</v>
      </c>
      <c r="H47" s="92"/>
      <c r="I47" s="73"/>
    </row>
    <row r="48" spans="1:9" ht="16.899999999999999" customHeight="1" x14ac:dyDescent="0.2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5">
        <f>SUMIF(H43:H47,"=S",I43:I47)+SUMIF(H43:H47,"=H",I43:I47)+SUMIF(H43:H47,"=SN",I43:I47)</f>
        <v>0</v>
      </c>
    </row>
    <row r="49" spans="1:9" ht="16.899999999999999" customHeight="1" x14ac:dyDescent="0.2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2">
        <f>SUMIF(H43:H47,"=CE",I43:I47)</f>
        <v>0</v>
      </c>
    </row>
    <row r="50" spans="1:9" ht="16.899999999999999" customHeight="1" x14ac:dyDescent="0.2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80">
        <f>SUMIF(H43:H47,"=CU",I43:I47)</f>
        <v>0</v>
      </c>
    </row>
    <row r="51" spans="1:9" ht="16.899999999999999" customHeight="1" x14ac:dyDescent="0.2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899999999999999" customHeight="1" x14ac:dyDescent="0.2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899999999999999" customHeight="1" x14ac:dyDescent="0.2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899999999999999" customHeight="1" x14ac:dyDescent="0.2">
      <c r="A54" s="4" t="s">
        <v>1</v>
      </c>
      <c r="B54" s="71">
        <f>B47+3</f>
        <v>44830</v>
      </c>
      <c r="C54" s="97"/>
      <c r="D54" s="97"/>
      <c r="E54" s="97"/>
      <c r="F54" s="97"/>
      <c r="G54" s="73">
        <f>(((F54-C54)*1440)-((E54-D54)*1440))/60</f>
        <v>0</v>
      </c>
      <c r="H54" s="98"/>
      <c r="I54" s="73"/>
    </row>
    <row r="55" spans="1:9" ht="16.899999999999999" customHeight="1" x14ac:dyDescent="0.2">
      <c r="A55" s="4" t="s">
        <v>2</v>
      </c>
      <c r="B55" s="71">
        <f>B54+1</f>
        <v>44831</v>
      </c>
      <c r="C55" s="100"/>
      <c r="D55" s="100"/>
      <c r="E55" s="100"/>
      <c r="F55" s="100"/>
      <c r="G55" s="73">
        <f>(((F55-C55)*1440)-((E55-D55)*1440))/60</f>
        <v>0</v>
      </c>
      <c r="H55" s="98"/>
      <c r="I55" s="73"/>
    </row>
    <row r="56" spans="1:9" ht="16.899999999999999" customHeight="1" x14ac:dyDescent="0.2">
      <c r="A56" s="4" t="s">
        <v>3</v>
      </c>
      <c r="B56" s="71">
        <f>B55+1</f>
        <v>44832</v>
      </c>
      <c r="C56" s="100"/>
      <c r="D56" s="100"/>
      <c r="E56" s="100"/>
      <c r="F56" s="100"/>
      <c r="G56" s="73">
        <f>(((F56-C56)*1440)-((E56-D56)*1440))/60</f>
        <v>0</v>
      </c>
      <c r="H56" s="98"/>
      <c r="I56" s="73"/>
    </row>
    <row r="57" spans="1:9" ht="16.899999999999999" customHeight="1" x14ac:dyDescent="0.2">
      <c r="A57" s="4" t="s">
        <v>4</v>
      </c>
      <c r="B57" s="71">
        <f t="shared" ref="B57:B58" si="1">B56+1</f>
        <v>44833</v>
      </c>
      <c r="C57" s="100"/>
      <c r="D57" s="100"/>
      <c r="E57" s="100"/>
      <c r="F57" s="100"/>
      <c r="G57" s="73"/>
      <c r="H57" s="98"/>
      <c r="I57" s="73"/>
    </row>
    <row r="58" spans="1:9" ht="16.899999999999999" customHeight="1" x14ac:dyDescent="0.2">
      <c r="A58" s="4" t="s">
        <v>5</v>
      </c>
      <c r="B58" s="71">
        <f t="shared" si="1"/>
        <v>44834</v>
      </c>
      <c r="C58" s="72"/>
      <c r="D58" s="72"/>
      <c r="E58" s="72"/>
      <c r="F58" s="72"/>
      <c r="G58" s="73"/>
      <c r="H58" s="92"/>
      <c r="I58" s="73"/>
    </row>
    <row r="59" spans="1:9" ht="16.899999999999999" customHeight="1" x14ac:dyDescent="0.2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5">
        <f>SUMIF(H54:H58,"=S",I54:I58)+SUMIF(H54:H58,"=H",I54:I58)+SUMIF(H54:H58,"=SN",I54:I58)</f>
        <v>0</v>
      </c>
    </row>
    <row r="60" spans="1:9" ht="16.899999999999999" customHeight="1" x14ac:dyDescent="0.2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2">
        <f>SUMIF(H54:H58,"=CE",I54:I58)</f>
        <v>0</v>
      </c>
    </row>
    <row r="61" spans="1:9" ht="16.899999999999999" customHeight="1" x14ac:dyDescent="0.2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80">
        <f>SUMIF(H54:H58,"=CU",I54:I58)</f>
        <v>0</v>
      </c>
    </row>
    <row r="62" spans="1:9" ht="16.899999999999999" customHeight="1" x14ac:dyDescent="0.2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9" ht="16.899999999999999" customHeight="1" x14ac:dyDescent="0.2">
      <c r="A63" s="15" t="s">
        <v>33</v>
      </c>
      <c r="E63" s="3"/>
      <c r="F63" s="3"/>
      <c r="G63" s="3"/>
    </row>
    <row r="64" spans="1:9" ht="16.899999999999999" customHeight="1" x14ac:dyDescent="0.2">
      <c r="A64" s="103" t="s">
        <v>45</v>
      </c>
      <c r="B64" s="103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9" ht="16.899999999999999" customHeight="1" x14ac:dyDescent="0.2">
      <c r="A65" s="60" t="s">
        <v>59</v>
      </c>
      <c r="B65" s="61"/>
      <c r="C65" s="102">
        <f>(COUNTA(G10:G14)+COUNTA(G21:G25)+COUNTA(G32:G36)+COUNTA(G43:G47)+COUNTA(G54:G58))</f>
        <v>23</v>
      </c>
      <c r="D65" s="10"/>
      <c r="E65" s="3"/>
    </row>
    <row r="66" spans="1:9" ht="16.899999999999999" customHeight="1" x14ac:dyDescent="0.2">
      <c r="A66" s="48"/>
      <c r="B66" s="3"/>
      <c r="C66" s="3"/>
      <c r="D66" s="3"/>
      <c r="E66" s="3"/>
      <c r="F66" t="s">
        <v>23</v>
      </c>
      <c r="H66" s="95"/>
      <c r="I66" s="85"/>
    </row>
    <row r="67" spans="1:9" ht="16.899999999999999" customHeight="1" x14ac:dyDescent="0.2">
      <c r="A67" s="48"/>
      <c r="B67" s="3"/>
      <c r="C67" s="3"/>
      <c r="D67" s="3"/>
      <c r="E67" s="3"/>
    </row>
    <row r="68" spans="1:9" ht="21.75" customHeight="1" thickBot="1" x14ac:dyDescent="0.25">
      <c r="A68" s="104" t="s">
        <v>32</v>
      </c>
      <c r="B68" s="104"/>
      <c r="C68" s="104"/>
      <c r="D68" s="104"/>
      <c r="E68" s="104"/>
      <c r="F68" s="104"/>
      <c r="G68" s="104"/>
      <c r="H68" s="104"/>
      <c r="I68" s="104"/>
    </row>
    <row r="69" spans="1:9" ht="16.899999999999999" customHeight="1" x14ac:dyDescent="0.2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899999999999999" customHeight="1" x14ac:dyDescent="0.2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899999999999999" customHeight="1" x14ac:dyDescent="0.2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899999999999999" customHeight="1" x14ac:dyDescent="0.2">
      <c r="A72" s="91" t="s">
        <v>43</v>
      </c>
      <c r="B72" s="90">
        <f>SUM(I61,I50,I39,I28,I17)</f>
        <v>0</v>
      </c>
      <c r="C72" s="105"/>
      <c r="D72" s="106"/>
      <c r="E72" s="106"/>
      <c r="F72" s="3"/>
      <c r="G72" s="3" t="s">
        <v>29</v>
      </c>
      <c r="H72" s="3"/>
      <c r="I72" s="25"/>
    </row>
    <row r="73" spans="1:9" x14ac:dyDescent="0.2">
      <c r="A73" s="24"/>
      <c r="B73" s="10"/>
      <c r="C73" s="10"/>
      <c r="D73" s="10"/>
      <c r="E73" s="3"/>
      <c r="F73" s="3"/>
      <c r="G73" s="3"/>
      <c r="H73" s="3"/>
      <c r="I73" s="25"/>
    </row>
    <row r="74" spans="1:9" ht="16.899999999999999" customHeight="1" x14ac:dyDescent="0.2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899999999999999" customHeight="1" x14ac:dyDescent="0.2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899999999999999" customHeight="1" x14ac:dyDescent="0.2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899999999999999" customHeight="1" x14ac:dyDescent="0.2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899999999999999" customHeight="1" thickBot="1" x14ac:dyDescent="0.25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 x14ac:dyDescent="0.2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 x14ac:dyDescent="0.2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 x14ac:dyDescent="0.2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 x14ac:dyDescent="0.25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x14ac:dyDescent="0.2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x14ac:dyDescent="0.2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 x14ac:dyDescent="0.2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 x14ac:dyDescent="0.2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 x14ac:dyDescent="0.2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 x14ac:dyDescent="0.25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 x14ac:dyDescent="0.2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 x14ac:dyDescent="0.25">
      <c r="A90" s="49" t="s">
        <v>46</v>
      </c>
      <c r="B90" s="11"/>
      <c r="C90" s="3" t="s">
        <v>47</v>
      </c>
      <c r="D90" s="11"/>
      <c r="E90" s="3" t="s">
        <v>40</v>
      </c>
      <c r="F90" s="88">
        <f>H87</f>
        <v>0</v>
      </c>
      <c r="G90" s="12" t="s">
        <v>28</v>
      </c>
      <c r="H90" s="11"/>
      <c r="I90" s="44"/>
    </row>
    <row r="91" spans="1:9" x14ac:dyDescent="0.2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 x14ac:dyDescent="0.25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x14ac:dyDescent="0.2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 x14ac:dyDescent="0.25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x14ac:dyDescent="0.2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 x14ac:dyDescent="0.25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 x14ac:dyDescent="0.25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 x14ac:dyDescent="0.25">
      <c r="A98" s="41"/>
      <c r="B98" s="3"/>
      <c r="C98" s="3"/>
      <c r="D98" s="3"/>
      <c r="E98" s="50" t="s">
        <v>41</v>
      </c>
      <c r="F98" s="89">
        <f>SUM(F90:F97)</f>
        <v>0</v>
      </c>
      <c r="G98" s="3"/>
      <c r="H98" s="3"/>
      <c r="I98" s="25"/>
    </row>
    <row r="99" spans="1:9" ht="27.75" customHeight="1" thickBot="1" x14ac:dyDescent="0.25">
      <c r="A99" s="43"/>
      <c r="B99" s="11"/>
      <c r="C99" s="11"/>
      <c r="D99" s="11"/>
      <c r="E99" s="11"/>
      <c r="F99" s="11"/>
      <c r="G99" s="11"/>
      <c r="H99" s="11"/>
      <c r="I99" s="44"/>
    </row>
    <row r="102" spans="1:9" ht="19.5" customHeight="1" thickBot="1" x14ac:dyDescent="0.25">
      <c r="A102" t="s">
        <v>57</v>
      </c>
      <c r="B102" s="11"/>
      <c r="C102" s="11"/>
    </row>
    <row r="103" spans="1:9" ht="20.25" customHeight="1" thickBot="1" x14ac:dyDescent="0.25">
      <c r="A103" t="s">
        <v>58</v>
      </c>
      <c r="B103" s="59"/>
    </row>
  </sheetData>
  <mergeCells count="3">
    <mergeCell ref="A64:B64"/>
    <mergeCell ref="A68:I68"/>
    <mergeCell ref="C72:E72"/>
  </mergeCells>
  <phoneticPr fontId="2" type="noConversion"/>
  <pageMargins left="0.45" right="0.26" top="0.33" bottom="0.17" header="0.17" footer="0.17"/>
  <pageSetup scale="83" orientation="portrait" copies="2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August2022</vt:lpstr>
    </vt:vector>
  </TitlesOfParts>
  <Company>Lewis-Palmer School District #38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sharness</dc:creator>
  <cp:lastModifiedBy>Marc Brocklehurst</cp:lastModifiedBy>
  <cp:lastPrinted>2012-10-15T20:37:10Z</cp:lastPrinted>
  <dcterms:created xsi:type="dcterms:W3CDTF">2005-03-28T22:43:57Z</dcterms:created>
  <dcterms:modified xsi:type="dcterms:W3CDTF">2022-08-11T21:42:28Z</dcterms:modified>
</cp:coreProperties>
</file>